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EAA75CFA-59E2-4C33-ACA6-DB5D746233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8" i="1" l="1"/>
  <c r="I35" i="1" l="1"/>
  <c r="I20" i="1"/>
  <c r="I13" i="1"/>
  <c r="D41" i="1"/>
  <c r="D25" i="1"/>
  <c r="I44" i="1" l="1"/>
  <c r="D33" i="1"/>
  <c r="D15" i="1" l="1"/>
  <c r="D44" i="1" s="1"/>
  <c r="I48" i="1" l="1"/>
  <c r="D48" i="1"/>
</calcChain>
</file>

<file path=xl/sharedStrings.xml><?xml version="1.0" encoding="utf-8"?>
<sst xmlns="http://schemas.openxmlformats.org/spreadsheetml/2006/main" count="80" uniqueCount="61">
  <si>
    <t>Payroll Related Expenses</t>
  </si>
  <si>
    <t>Rent, Utilities, Mortgage Interest</t>
  </si>
  <si>
    <t>Purpose</t>
  </si>
  <si>
    <t>Date</t>
  </si>
  <si>
    <t>Vendor</t>
  </si>
  <si>
    <t>Amount</t>
  </si>
  <si>
    <t>CASH COMPENSATION (Employee Gross Wages**)</t>
  </si>
  <si>
    <t>BUSINESS MORTGAGE INTEREST PAYMENTS</t>
  </si>
  <si>
    <t>April 24th payroll gross wages</t>
  </si>
  <si>
    <t>ADP</t>
  </si>
  <si>
    <t>May 8th payroll gross wages</t>
  </si>
  <si>
    <t>May 22nd payroll gross wages</t>
  </si>
  <si>
    <t>June 5th payroll gross wages</t>
  </si>
  <si>
    <t>SUM OF BUSINESS MORTGAGE INTEREST PAYMENTS**</t>
  </si>
  <si>
    <t>SUM OF CASH COMPENSATION**</t>
  </si>
  <si>
    <t>BUSINESS RENT OR LEASE PAYMENTS</t>
  </si>
  <si>
    <t>EMPLOYER CONTRIBUTIONS FOR EMPLOYEE HEALTH INSURANCE</t>
  </si>
  <si>
    <t>Rent invoice</t>
  </si>
  <si>
    <t>May 1 dental</t>
  </si>
  <si>
    <t>Euclid (Delta Dental)</t>
  </si>
  <si>
    <t>May 1 vision</t>
  </si>
  <si>
    <t>VSP</t>
  </si>
  <si>
    <t>May 1 health</t>
  </si>
  <si>
    <t>BCBS</t>
  </si>
  <si>
    <t>SUM OF BUSINESS RENT OR LEASE PAYMENTS**</t>
  </si>
  <si>
    <t>June 1 dental</t>
  </si>
  <si>
    <t>June 1 vision</t>
  </si>
  <si>
    <t>June 1 health</t>
  </si>
  <si>
    <t>BUSINESS UTILITY PAYMENTS</t>
  </si>
  <si>
    <t>Utilties invoice 324</t>
  </si>
  <si>
    <t>SUM OF ER HEALTH INSURANCE</t>
  </si>
  <si>
    <t>Utilities invoice 325</t>
  </si>
  <si>
    <t>Utilities invoice 337</t>
  </si>
  <si>
    <t>EMPLOYER CONTRIBUTIONS TO EMPLOYEE RETIREMENT PLANS</t>
  </si>
  <si>
    <t>April 24th Simple IRA - ER portion</t>
  </si>
  <si>
    <t>TD Ameritrade</t>
  </si>
  <si>
    <t>May 8th Simple IRA - ER portion</t>
  </si>
  <si>
    <t>May 22nd payroll IRA - ER portion</t>
  </si>
  <si>
    <t>June 5th Simple IRA - ER portion</t>
  </si>
  <si>
    <t>SUM OF ER RETIREMENT CONTRIBUTIONS</t>
  </si>
  <si>
    <t>EMPLOYER PAID STATE AND LOCAL PAYROLL TAXES (no FICA - Social Security or Medicare)</t>
  </si>
  <si>
    <t>SUM OF BUSINESS UTILITY PAYMENTS**</t>
  </si>
  <si>
    <t>April 24th payroll SUTA</t>
  </si>
  <si>
    <t>IL Dept of Employment Security</t>
  </si>
  <si>
    <t>May 8th payroll SUTA</t>
  </si>
  <si>
    <t>May 22nd payroll SUTA</t>
  </si>
  <si>
    <t>June 5th payroll SUTA</t>
  </si>
  <si>
    <t>SUM OF ER STATE &amp; LOCAL PAYROLL TAXES</t>
  </si>
  <si>
    <t>TOTAL (SUM OF ALL PAYROLL COSTS)</t>
  </si>
  <si>
    <t>TOTAL (SUM OF ALL NON PAYROLL COSTS)</t>
  </si>
  <si>
    <t>PPP LOAN AMOUNT</t>
  </si>
  <si>
    <t>Min Payroll Amount</t>
  </si>
  <si>
    <t>Max Non Payroll Amount</t>
  </si>
  <si>
    <t>Landlord</t>
  </si>
  <si>
    <t>Electric</t>
  </si>
  <si>
    <t>Gas</t>
  </si>
  <si>
    <t>Water</t>
  </si>
  <si>
    <t>BUSINESS NAME:</t>
  </si>
  <si>
    <t>DATE PPP FUNDS RECEIVED:</t>
  </si>
  <si>
    <t>John Doe Heating &amp; Cooling</t>
  </si>
  <si>
    <r>
      <t>Headquarters: 617 Church Rd., 2</t>
    </r>
    <r>
      <rPr>
        <i/>
        <vertAlign val="superscript"/>
        <sz val="16"/>
        <rFont val="Calibri"/>
        <family val="2"/>
      </rPr>
      <t>nd</t>
    </r>
    <r>
      <rPr>
        <i/>
        <sz val="16"/>
        <rFont val="Calibri"/>
        <family val="2"/>
      </rPr>
      <t> Floor, Elgin, IL 60123</t>
    </r>
    <r>
      <rPr>
        <sz val="16"/>
        <rFont val="Calibri"/>
        <family val="2"/>
      </rPr>
      <t xml:space="preserve"> 
Office: (847) 943-9922 | Fax: (847) 503-9132
BY APPOINTMENT ONLY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</si>
</sst>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</font>
    <font>
      <i/>
      <sz val="16"/>
      <name val="Calibri"/>
      <family val="2"/>
    </font>
    <font>
      <i/>
      <vertAlign val="superscript"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1" fillId="2" borderId="8" xfId="0" applyFont="1" applyFill="1" applyBorder="1" applyAlignment="1">
      <alignment horizontal="center"/>
    </xf>
    <xf numFmtId="0" fontId="0" fillId="0" borderId="13" xfId="0" applyBorder="1"/>
    <xf numFmtId="0" fontId="1" fillId="3" borderId="8" xfId="0" applyFont="1" applyFill="1" applyBorder="1" applyAlignment="1">
      <alignment horizontal="center"/>
    </xf>
    <xf numFmtId="0" fontId="0" fillId="3" borderId="6" xfId="0" applyFill="1" applyBorder="1"/>
    <xf numFmtId="0" fontId="1" fillId="3" borderId="11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0" fillId="4" borderId="6" xfId="0" applyFill="1" applyBorder="1"/>
    <xf numFmtId="0" fontId="1" fillId="4" borderId="1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1" fillId="2" borderId="11" xfId="0" applyFont="1" applyFill="1" applyBorder="1" applyAlignment="1"/>
    <xf numFmtId="0" fontId="0" fillId="0" borderId="5" xfId="0" applyBorder="1" applyAlignment="1">
      <alignment horizontal="right"/>
    </xf>
    <xf numFmtId="0" fontId="3" fillId="5" borderId="19" xfId="0" applyFont="1" applyFill="1" applyBorder="1"/>
    <xf numFmtId="0" fontId="3" fillId="5" borderId="20" xfId="0" applyFont="1" applyFill="1" applyBorder="1"/>
    <xf numFmtId="0" fontId="0" fillId="0" borderId="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1" fillId="6" borderId="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right"/>
    </xf>
    <xf numFmtId="0" fontId="1" fillId="7" borderId="6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7" borderId="11" xfId="0" applyFill="1" applyBorder="1"/>
    <xf numFmtId="0" fontId="0" fillId="7" borderId="22" xfId="0" applyFill="1" applyBorder="1"/>
    <xf numFmtId="0" fontId="1" fillId="7" borderId="11" xfId="0" applyFont="1" applyFill="1" applyBorder="1" applyAlignment="1">
      <alignment horizontal="right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right" indent="1"/>
    </xf>
    <xf numFmtId="164" fontId="0" fillId="0" borderId="29" xfId="0" applyNumberFormat="1" applyBorder="1" applyAlignment="1">
      <alignment horizontal="left"/>
    </xf>
    <xf numFmtId="164" fontId="0" fillId="0" borderId="30" xfId="0" applyNumberFormat="1" applyBorder="1" applyAlignment="1">
      <alignment horizontal="left"/>
    </xf>
    <xf numFmtId="164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0" xfId="0" applyBorder="1" applyAlignment="1">
      <alignment horizontal="right"/>
    </xf>
    <xf numFmtId="44" fontId="1" fillId="0" borderId="0" xfId="1" applyFont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center"/>
    </xf>
    <xf numFmtId="0" fontId="0" fillId="0" borderId="41" xfId="0" applyBorder="1" applyAlignment="1" applyProtection="1">
      <alignment horizontal="left"/>
      <protection locked="0"/>
    </xf>
    <xf numFmtId="0" fontId="0" fillId="0" borderId="43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3" xfId="0" applyBorder="1"/>
    <xf numFmtId="0" fontId="1" fillId="6" borderId="39" xfId="0" applyFont="1" applyFill="1" applyBorder="1" applyAlignment="1">
      <alignment horizontal="left"/>
    </xf>
    <xf numFmtId="0" fontId="1" fillId="6" borderId="40" xfId="0" applyFont="1" applyFill="1" applyBorder="1" applyAlignment="1">
      <alignment horizontal="center"/>
    </xf>
    <xf numFmtId="0" fontId="0" fillId="0" borderId="41" xfId="0" applyBorder="1" applyProtection="1">
      <protection locked="0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center"/>
    </xf>
    <xf numFmtId="0" fontId="0" fillId="0" borderId="48" xfId="0" applyBorder="1"/>
    <xf numFmtId="0" fontId="1" fillId="4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center"/>
    </xf>
    <xf numFmtId="0" fontId="0" fillId="0" borderId="32" xfId="0" applyBorder="1" applyProtection="1">
      <protection locked="0"/>
    </xf>
    <xf numFmtId="0" fontId="0" fillId="0" borderId="44" xfId="0" applyBorder="1"/>
    <xf numFmtId="0" fontId="3" fillId="5" borderId="29" xfId="0" applyFont="1" applyFill="1" applyBorder="1"/>
    <xf numFmtId="0" fontId="3" fillId="5" borderId="30" xfId="0" applyFont="1" applyFill="1" applyBorder="1"/>
    <xf numFmtId="0" fontId="1" fillId="0" borderId="23" xfId="0" applyFont="1" applyBorder="1" applyAlignment="1">
      <alignment horizontal="right"/>
    </xf>
    <xf numFmtId="14" fontId="0" fillId="0" borderId="5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165" fontId="0" fillId="0" borderId="42" xfId="0" applyNumberFormat="1" applyBorder="1" applyProtection="1">
      <protection locked="0"/>
    </xf>
    <xf numFmtId="165" fontId="0" fillId="0" borderId="44" xfId="0" applyNumberFormat="1" applyBorder="1" applyProtection="1">
      <protection locked="0"/>
    </xf>
    <xf numFmtId="165" fontId="0" fillId="0" borderId="46" xfId="0" applyNumberFormat="1" applyBorder="1" applyProtection="1">
      <protection locked="0"/>
    </xf>
    <xf numFmtId="165" fontId="1" fillId="2" borderId="47" xfId="0" applyNumberFormat="1" applyFont="1" applyFill="1" applyBorder="1"/>
    <xf numFmtId="165" fontId="1" fillId="6" borderId="25" xfId="0" applyNumberFormat="1" applyFont="1" applyFill="1" applyBorder="1"/>
    <xf numFmtId="165" fontId="1" fillId="3" borderId="47" xfId="0" applyNumberFormat="1" applyFont="1" applyFill="1" applyBorder="1"/>
    <xf numFmtId="165" fontId="1" fillId="4" borderId="47" xfId="0" applyNumberFormat="1" applyFont="1" applyFill="1" applyBorder="1"/>
    <xf numFmtId="165" fontId="3" fillId="5" borderId="31" xfId="0" applyNumberFormat="1" applyFont="1" applyFill="1" applyBorder="1"/>
    <xf numFmtId="165" fontId="1" fillId="7" borderId="12" xfId="0" applyNumberFormat="1" applyFont="1" applyFill="1" applyBorder="1"/>
    <xf numFmtId="165" fontId="0" fillId="0" borderId="15" xfId="0" applyNumberFormat="1" applyBorder="1" applyProtection="1">
      <protection locked="0"/>
    </xf>
    <xf numFmtId="165" fontId="0" fillId="0" borderId="17" xfId="0" applyNumberFormat="1" applyBorder="1" applyProtection="1">
      <protection locked="0"/>
    </xf>
    <xf numFmtId="165" fontId="3" fillId="5" borderId="21" xfId="0" applyNumberFormat="1" applyFont="1" applyFill="1" applyBorder="1"/>
    <xf numFmtId="0" fontId="6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" fillId="0" borderId="34" xfId="0" applyFont="1" applyBorder="1" applyAlignment="1" applyProtection="1">
      <alignment horizontal="right"/>
      <protection locked="0"/>
    </xf>
    <xf numFmtId="0" fontId="1" fillId="0" borderId="35" xfId="0" applyFont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right"/>
      <protection locked="0"/>
    </xf>
    <xf numFmtId="14" fontId="1" fillId="0" borderId="34" xfId="0" applyNumberFormat="1" applyFont="1" applyBorder="1" applyAlignment="1" applyProtection="1">
      <alignment horizontal="right"/>
      <protection locked="0"/>
    </xf>
    <xf numFmtId="14" fontId="1" fillId="0" borderId="35" xfId="0" applyNumberFormat="1" applyFont="1" applyBorder="1" applyAlignment="1" applyProtection="1">
      <alignment horizontal="right"/>
      <protection locked="0"/>
    </xf>
    <xf numFmtId="14" fontId="1" fillId="0" borderId="36" xfId="0" applyNumberFormat="1" applyFont="1" applyBorder="1" applyAlignment="1" applyProtection="1">
      <alignment horizontal="right"/>
      <protection locked="0"/>
    </xf>
    <xf numFmtId="44" fontId="1" fillId="0" borderId="34" xfId="1" applyFont="1" applyBorder="1" applyAlignment="1" applyProtection="1">
      <alignment horizontal="right"/>
      <protection locked="0"/>
    </xf>
    <xf numFmtId="44" fontId="1" fillId="0" borderId="35" xfId="1" applyFont="1" applyBorder="1" applyAlignment="1" applyProtection="1">
      <alignment horizontal="right"/>
      <protection locked="0"/>
    </xf>
    <xf numFmtId="44" fontId="1" fillId="0" borderId="36" xfId="1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619125</xdr:colOff>
      <xdr:row>0</xdr:row>
      <xdr:rowOff>662184</xdr:rowOff>
    </xdr:to>
    <xdr:pic>
      <xdr:nvPicPr>
        <xdr:cNvPr id="2" name="Picture 1" descr="Sharp-Point-Accounting-Solutions-Logo-rec">
          <a:extLst>
            <a:ext uri="{FF2B5EF4-FFF2-40B4-BE49-F238E27FC236}">
              <a16:creationId xmlns:a16="http://schemas.microsoft.com/office/drawing/2014/main" id="{3A68034F-1032-41FD-B422-3315CD67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2638425" cy="662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sqref="A1:XFD1"/>
    </sheetView>
  </sheetViews>
  <sheetFormatPr defaultRowHeight="15" x14ac:dyDescent="0.25"/>
  <cols>
    <col min="1" max="1" width="30.7109375" customWidth="1"/>
    <col min="2" max="2" width="10.140625" customWidth="1"/>
    <col min="3" max="3" width="28.5703125" customWidth="1"/>
    <col min="4" max="4" width="12" customWidth="1"/>
    <col min="5" max="5" width="5.140625" customWidth="1"/>
    <col min="6" max="6" width="21.85546875" customWidth="1"/>
    <col min="7" max="7" width="11.28515625" customWidth="1"/>
    <col min="8" max="8" width="27.140625" customWidth="1"/>
    <col min="9" max="9" width="12.28515625" customWidth="1"/>
  </cols>
  <sheetData>
    <row r="1" spans="1:9" ht="58.5" customHeight="1" x14ac:dyDescent="0.25">
      <c r="D1" s="84" t="s">
        <v>60</v>
      </c>
      <c r="E1" s="84"/>
      <c r="F1" s="84"/>
      <c r="G1" s="84"/>
      <c r="H1" s="84"/>
      <c r="I1" s="84"/>
    </row>
    <row r="2" spans="1:9" ht="15.75" thickBot="1" x14ac:dyDescent="0.3"/>
    <row r="3" spans="1:9" ht="15.75" thickBot="1" x14ac:dyDescent="0.3">
      <c r="A3" s="68" t="s">
        <v>57</v>
      </c>
      <c r="B3" s="91" t="s">
        <v>59</v>
      </c>
      <c r="C3" s="92"/>
      <c r="D3" s="93"/>
      <c r="E3" s="3"/>
      <c r="F3" s="3"/>
      <c r="G3" s="3"/>
      <c r="H3" s="3"/>
      <c r="I3" s="3"/>
    </row>
    <row r="4" spans="1:9" ht="15.75" thickBot="1" x14ac:dyDescent="0.3">
      <c r="A4" s="68" t="s">
        <v>58</v>
      </c>
      <c r="B4" s="94">
        <v>43942</v>
      </c>
      <c r="C4" s="95"/>
      <c r="D4" s="96"/>
      <c r="E4" s="3"/>
      <c r="F4" s="3"/>
      <c r="G4" s="3"/>
      <c r="H4" s="3"/>
      <c r="I4" s="3"/>
    </row>
    <row r="5" spans="1:9" ht="15.75" thickBot="1" x14ac:dyDescent="0.3">
      <c r="A5" s="68" t="s">
        <v>50</v>
      </c>
      <c r="B5" s="97">
        <v>100000</v>
      </c>
      <c r="C5" s="98"/>
      <c r="D5" s="99"/>
      <c r="E5" s="3"/>
      <c r="F5" s="3"/>
      <c r="G5" s="3"/>
      <c r="H5" s="3"/>
      <c r="I5" s="3"/>
    </row>
    <row r="6" spans="1:9" ht="15.75" thickBot="1" x14ac:dyDescent="0.3">
      <c r="A6" s="46"/>
      <c r="B6" s="47"/>
      <c r="C6" s="47"/>
      <c r="D6" s="47"/>
      <c r="E6" s="3"/>
      <c r="F6" s="3"/>
      <c r="G6" s="3"/>
      <c r="H6" s="3"/>
      <c r="I6" s="3"/>
    </row>
    <row r="7" spans="1:9" ht="15.75" thickBot="1" x14ac:dyDescent="0.3">
      <c r="A7" s="88" t="s">
        <v>0</v>
      </c>
      <c r="B7" s="89"/>
      <c r="C7" s="89"/>
      <c r="D7" s="90"/>
      <c r="E7" s="3"/>
      <c r="F7" s="85" t="s">
        <v>1</v>
      </c>
      <c r="G7" s="86"/>
      <c r="H7" s="86"/>
      <c r="I7" s="87"/>
    </row>
    <row r="8" spans="1:9" ht="15.75" thickBot="1" x14ac:dyDescent="0.3">
      <c r="A8" s="48" t="s">
        <v>2</v>
      </c>
      <c r="B8" s="12" t="s">
        <v>3</v>
      </c>
      <c r="C8" s="12" t="s">
        <v>4</v>
      </c>
      <c r="D8" s="49" t="s">
        <v>5</v>
      </c>
      <c r="E8" s="3"/>
      <c r="F8" s="12" t="s">
        <v>2</v>
      </c>
      <c r="G8" s="12" t="s">
        <v>3</v>
      </c>
      <c r="H8" s="12" t="s">
        <v>4</v>
      </c>
      <c r="I8" s="13" t="s">
        <v>5</v>
      </c>
    </row>
    <row r="9" spans="1:9" ht="15.75" thickBot="1" x14ac:dyDescent="0.3">
      <c r="A9" s="50" t="s">
        <v>6</v>
      </c>
      <c r="B9" s="4"/>
      <c r="C9" s="4"/>
      <c r="D9" s="51"/>
      <c r="E9" s="3"/>
      <c r="F9" s="32" t="s">
        <v>7</v>
      </c>
      <c r="G9" s="33"/>
      <c r="H9" s="33"/>
      <c r="I9" s="34"/>
    </row>
    <row r="10" spans="1:9" x14ac:dyDescent="0.25">
      <c r="A10" s="52" t="s">
        <v>8</v>
      </c>
      <c r="B10" s="69">
        <v>43945</v>
      </c>
      <c r="C10" s="22" t="s">
        <v>9</v>
      </c>
      <c r="D10" s="72"/>
      <c r="E10" s="3"/>
      <c r="F10" s="23"/>
      <c r="G10" s="70"/>
      <c r="H10" s="24"/>
      <c r="I10" s="72"/>
    </row>
    <row r="11" spans="1:9" x14ac:dyDescent="0.25">
      <c r="A11" s="53" t="s">
        <v>10</v>
      </c>
      <c r="B11" s="70">
        <v>43959</v>
      </c>
      <c r="C11" s="24" t="s">
        <v>9</v>
      </c>
      <c r="D11" s="73"/>
      <c r="E11" s="3"/>
      <c r="F11" s="23"/>
      <c r="G11" s="70"/>
      <c r="H11" s="24"/>
      <c r="I11" s="73"/>
    </row>
    <row r="12" spans="1:9" ht="15.75" thickBot="1" x14ac:dyDescent="0.3">
      <c r="A12" s="53" t="s">
        <v>11</v>
      </c>
      <c r="B12" s="70">
        <v>43973</v>
      </c>
      <c r="C12" s="24" t="s">
        <v>9</v>
      </c>
      <c r="D12" s="73"/>
      <c r="E12" s="3"/>
      <c r="F12" s="26"/>
      <c r="G12" s="70"/>
      <c r="H12" s="27"/>
      <c r="I12" s="73"/>
    </row>
    <row r="13" spans="1:9" ht="15.75" thickBot="1" x14ac:dyDescent="0.3">
      <c r="A13" s="54" t="s">
        <v>12</v>
      </c>
      <c r="B13" s="71">
        <v>43987</v>
      </c>
      <c r="C13" s="27" t="s">
        <v>9</v>
      </c>
      <c r="D13" s="74"/>
      <c r="E13" s="3"/>
      <c r="F13" s="35"/>
      <c r="G13" s="36"/>
      <c r="H13" s="37" t="s">
        <v>13</v>
      </c>
      <c r="I13" s="80">
        <f>SUM(I10:I12)</f>
        <v>0</v>
      </c>
    </row>
    <row r="14" spans="1:9" ht="15.75" thickBot="1" x14ac:dyDescent="0.3">
      <c r="A14" s="54"/>
      <c r="B14" s="71"/>
      <c r="C14" s="27"/>
      <c r="D14" s="74"/>
      <c r="E14" s="3"/>
      <c r="F14" s="17"/>
      <c r="G14" s="2"/>
      <c r="H14" s="19"/>
      <c r="I14" s="14"/>
    </row>
    <row r="15" spans="1:9" ht="15.75" thickBot="1" x14ac:dyDescent="0.3">
      <c r="A15" s="55"/>
      <c r="B15" s="5"/>
      <c r="C15" s="18" t="s">
        <v>14</v>
      </c>
      <c r="D15" s="75">
        <f>SUM(D10:D14)</f>
        <v>0</v>
      </c>
      <c r="E15" s="3"/>
      <c r="F15" s="32" t="s">
        <v>15</v>
      </c>
      <c r="G15" s="33"/>
      <c r="H15" s="33"/>
      <c r="I15" s="34"/>
    </row>
    <row r="16" spans="1:9" ht="15.75" thickBot="1" x14ac:dyDescent="0.3">
      <c r="A16" s="44"/>
      <c r="B16" s="3"/>
      <c r="C16" s="3"/>
      <c r="D16" s="45"/>
      <c r="E16" s="3"/>
      <c r="F16" s="23" t="s">
        <v>17</v>
      </c>
      <c r="G16" s="69">
        <v>43952</v>
      </c>
      <c r="H16" s="24" t="s">
        <v>53</v>
      </c>
      <c r="I16" s="72"/>
    </row>
    <row r="17" spans="1:9" ht="15.75" thickBot="1" x14ac:dyDescent="0.3">
      <c r="A17" s="56" t="s">
        <v>16</v>
      </c>
      <c r="B17" s="30"/>
      <c r="C17" s="30"/>
      <c r="D17" s="57"/>
      <c r="E17" s="3"/>
      <c r="F17" s="23" t="s">
        <v>17</v>
      </c>
      <c r="G17" s="70">
        <v>43983</v>
      </c>
      <c r="H17" s="24" t="s">
        <v>53</v>
      </c>
      <c r="I17" s="73"/>
    </row>
    <row r="18" spans="1:9" x14ac:dyDescent="0.25">
      <c r="A18" s="58" t="s">
        <v>18</v>
      </c>
      <c r="B18" s="69">
        <v>43952</v>
      </c>
      <c r="C18" s="22" t="s">
        <v>19</v>
      </c>
      <c r="D18" s="73"/>
      <c r="E18" s="3"/>
      <c r="F18" s="23"/>
      <c r="G18" s="70"/>
      <c r="H18" s="24"/>
      <c r="I18" s="73"/>
    </row>
    <row r="19" spans="1:9" ht="15.75" thickBot="1" x14ac:dyDescent="0.3">
      <c r="A19" s="53" t="s">
        <v>20</v>
      </c>
      <c r="B19" s="69">
        <v>43952</v>
      </c>
      <c r="C19" s="24" t="s">
        <v>21</v>
      </c>
      <c r="D19" s="73"/>
      <c r="E19" s="3"/>
      <c r="F19" s="23"/>
      <c r="G19" s="70"/>
      <c r="H19" s="24"/>
      <c r="I19" s="73"/>
    </row>
    <row r="20" spans="1:9" ht="15.75" thickBot="1" x14ac:dyDescent="0.3">
      <c r="A20" s="53" t="s">
        <v>22</v>
      </c>
      <c r="B20" s="69">
        <v>43952</v>
      </c>
      <c r="C20" s="24" t="s">
        <v>23</v>
      </c>
      <c r="D20" s="73"/>
      <c r="E20" s="3"/>
      <c r="F20" s="35"/>
      <c r="G20" s="36"/>
      <c r="H20" s="37" t="s">
        <v>24</v>
      </c>
      <c r="I20" s="80">
        <f>SUM(I15:I19)</f>
        <v>0</v>
      </c>
    </row>
    <row r="21" spans="1:9" x14ac:dyDescent="0.25">
      <c r="A21" s="53" t="s">
        <v>25</v>
      </c>
      <c r="B21" s="70">
        <v>43983</v>
      </c>
      <c r="C21" s="24" t="s">
        <v>19</v>
      </c>
      <c r="D21" s="73"/>
      <c r="E21" s="3"/>
      <c r="F21" s="17"/>
      <c r="G21" s="2"/>
      <c r="H21" s="19"/>
      <c r="I21" s="14"/>
    </row>
    <row r="22" spans="1:9" ht="15.75" thickBot="1" x14ac:dyDescent="0.3">
      <c r="A22" s="53" t="s">
        <v>26</v>
      </c>
      <c r="B22" s="70">
        <v>43983</v>
      </c>
      <c r="C22" s="24" t="s">
        <v>21</v>
      </c>
      <c r="D22" s="73"/>
      <c r="E22" s="3"/>
      <c r="F22" s="15"/>
      <c r="G22" s="1"/>
      <c r="H22" s="1"/>
      <c r="I22" s="16"/>
    </row>
    <row r="23" spans="1:9" ht="15.75" thickBot="1" x14ac:dyDescent="0.3">
      <c r="A23" s="54" t="s">
        <v>27</v>
      </c>
      <c r="B23" s="70">
        <v>43983</v>
      </c>
      <c r="C23" s="27" t="s">
        <v>23</v>
      </c>
      <c r="D23" s="73"/>
      <c r="E23" s="3"/>
      <c r="F23" s="32" t="s">
        <v>28</v>
      </c>
      <c r="G23" s="33"/>
      <c r="H23" s="33"/>
      <c r="I23" s="34"/>
    </row>
    <row r="24" spans="1:9" ht="15.75" thickBot="1" x14ac:dyDescent="0.3">
      <c r="A24" s="54"/>
      <c r="B24" s="70"/>
      <c r="C24" s="27"/>
      <c r="D24" s="73"/>
      <c r="E24" s="3"/>
      <c r="F24" s="28" t="s">
        <v>29</v>
      </c>
      <c r="G24" s="70"/>
      <c r="H24" s="22" t="s">
        <v>54</v>
      </c>
      <c r="I24" s="81"/>
    </row>
    <row r="25" spans="1:9" ht="15.75" thickBot="1" x14ac:dyDescent="0.3">
      <c r="A25" s="55"/>
      <c r="B25" s="5"/>
      <c r="C25" s="31" t="s">
        <v>30</v>
      </c>
      <c r="D25" s="76">
        <f>SUM(D18:D24)</f>
        <v>0</v>
      </c>
      <c r="E25" s="3"/>
      <c r="F25" s="23" t="s">
        <v>31</v>
      </c>
      <c r="G25" s="70"/>
      <c r="H25" s="24" t="s">
        <v>55</v>
      </c>
      <c r="I25" s="82"/>
    </row>
    <row r="26" spans="1:9" ht="15.75" thickBot="1" x14ac:dyDescent="0.3">
      <c r="A26" s="44"/>
      <c r="B26" s="3"/>
      <c r="C26" s="3"/>
      <c r="D26" s="45"/>
      <c r="E26" s="3"/>
      <c r="F26" s="23" t="s">
        <v>32</v>
      </c>
      <c r="G26" s="70"/>
      <c r="H26" s="24" t="s">
        <v>56</v>
      </c>
      <c r="I26" s="82"/>
    </row>
    <row r="27" spans="1:9" ht="15.75" thickBot="1" x14ac:dyDescent="0.3">
      <c r="A27" s="59" t="s">
        <v>33</v>
      </c>
      <c r="B27" s="6"/>
      <c r="C27" s="6"/>
      <c r="D27" s="60"/>
      <c r="E27" s="3"/>
      <c r="F27" s="23"/>
      <c r="G27" s="70"/>
      <c r="H27" s="24"/>
      <c r="I27" s="82"/>
    </row>
    <row r="28" spans="1:9" x14ac:dyDescent="0.25">
      <c r="A28" s="58" t="s">
        <v>34</v>
      </c>
      <c r="B28" s="69">
        <v>43945</v>
      </c>
      <c r="C28" s="22" t="s">
        <v>35</v>
      </c>
      <c r="D28" s="73"/>
      <c r="E28" s="3"/>
      <c r="F28" s="23"/>
      <c r="G28" s="70"/>
      <c r="H28" s="24"/>
      <c r="I28" s="82"/>
    </row>
    <row r="29" spans="1:9" x14ac:dyDescent="0.25">
      <c r="A29" s="53" t="s">
        <v>36</v>
      </c>
      <c r="B29" s="70">
        <v>43959</v>
      </c>
      <c r="C29" s="24" t="s">
        <v>35</v>
      </c>
      <c r="D29" s="73"/>
      <c r="E29" s="3"/>
      <c r="F29" s="23"/>
      <c r="G29" s="70"/>
      <c r="H29" s="24"/>
      <c r="I29" s="82"/>
    </row>
    <row r="30" spans="1:9" x14ac:dyDescent="0.25">
      <c r="A30" s="53" t="s">
        <v>37</v>
      </c>
      <c r="B30" s="70">
        <v>43973</v>
      </c>
      <c r="C30" s="24" t="s">
        <v>35</v>
      </c>
      <c r="D30" s="73"/>
      <c r="E30" s="3"/>
      <c r="F30" s="23"/>
      <c r="G30" s="70"/>
      <c r="H30" s="24"/>
      <c r="I30" s="82"/>
    </row>
    <row r="31" spans="1:9" x14ac:dyDescent="0.25">
      <c r="A31" s="54" t="s">
        <v>38</v>
      </c>
      <c r="B31" s="71">
        <v>43987</v>
      </c>
      <c r="C31" s="27" t="s">
        <v>35</v>
      </c>
      <c r="D31" s="73"/>
      <c r="E31" s="3"/>
      <c r="F31" s="23"/>
      <c r="G31" s="70"/>
      <c r="H31" s="24"/>
      <c r="I31" s="82"/>
    </row>
    <row r="32" spans="1:9" ht="15.75" thickBot="1" x14ac:dyDescent="0.3">
      <c r="A32" s="54"/>
      <c r="B32" s="70"/>
      <c r="C32" s="27"/>
      <c r="D32" s="73"/>
      <c r="E32" s="3"/>
      <c r="F32" s="23"/>
      <c r="G32" s="70"/>
      <c r="H32" s="24"/>
      <c r="I32" s="82"/>
    </row>
    <row r="33" spans="1:9" ht="15.75" thickBot="1" x14ac:dyDescent="0.3">
      <c r="A33" s="61"/>
      <c r="B33" s="7"/>
      <c r="C33" s="8" t="s">
        <v>39</v>
      </c>
      <c r="D33" s="77">
        <f>SUM(D28:D32)</f>
        <v>0</v>
      </c>
      <c r="E33" s="3"/>
      <c r="F33" s="23"/>
      <c r="G33" s="70"/>
      <c r="H33" s="24"/>
      <c r="I33" s="82"/>
    </row>
    <row r="34" spans="1:9" ht="15.75" thickBot="1" x14ac:dyDescent="0.3">
      <c r="A34" s="44"/>
      <c r="B34" s="3"/>
      <c r="C34" s="3"/>
      <c r="D34" s="45"/>
      <c r="E34" s="3"/>
      <c r="F34" s="23"/>
      <c r="G34" s="70"/>
      <c r="H34" s="24"/>
      <c r="I34" s="25"/>
    </row>
    <row r="35" spans="1:9" ht="15.75" thickBot="1" x14ac:dyDescent="0.3">
      <c r="A35" s="62" t="s">
        <v>40</v>
      </c>
      <c r="B35" s="9"/>
      <c r="C35" s="9"/>
      <c r="D35" s="63"/>
      <c r="E35" s="3"/>
      <c r="F35" s="35"/>
      <c r="G35" s="36"/>
      <c r="H35" s="37" t="s">
        <v>41</v>
      </c>
      <c r="I35" s="80">
        <f>SUM(I24:I34)</f>
        <v>0</v>
      </c>
    </row>
    <row r="36" spans="1:9" x14ac:dyDescent="0.25">
      <c r="A36" s="58" t="s">
        <v>42</v>
      </c>
      <c r="B36" s="69">
        <v>43945</v>
      </c>
      <c r="C36" s="22" t="s">
        <v>43</v>
      </c>
      <c r="D36" s="73"/>
      <c r="E36" s="3"/>
      <c r="F36" s="15"/>
      <c r="G36" s="1"/>
      <c r="H36" s="1"/>
      <c r="I36" s="16"/>
    </row>
    <row r="37" spans="1:9" x14ac:dyDescent="0.25">
      <c r="A37" s="53" t="s">
        <v>44</v>
      </c>
      <c r="B37" s="70">
        <v>43959</v>
      </c>
      <c r="C37" s="24" t="s">
        <v>43</v>
      </c>
      <c r="D37" s="73"/>
      <c r="E37" s="3"/>
      <c r="F37" s="15"/>
      <c r="G37" s="1"/>
      <c r="H37" s="1"/>
      <c r="I37" s="16"/>
    </row>
    <row r="38" spans="1:9" x14ac:dyDescent="0.25">
      <c r="A38" s="53" t="s">
        <v>45</v>
      </c>
      <c r="B38" s="70">
        <v>43973</v>
      </c>
      <c r="C38" s="24" t="s">
        <v>43</v>
      </c>
      <c r="D38" s="73"/>
      <c r="E38" s="3"/>
      <c r="F38" s="15"/>
      <c r="G38" s="1"/>
      <c r="H38" s="1"/>
      <c r="I38" s="16"/>
    </row>
    <row r="39" spans="1:9" x14ac:dyDescent="0.25">
      <c r="A39" s="53" t="s">
        <v>46</v>
      </c>
      <c r="B39" s="70">
        <v>43987</v>
      </c>
      <c r="C39" s="24" t="s">
        <v>43</v>
      </c>
      <c r="D39" s="73"/>
      <c r="E39" s="3"/>
      <c r="F39" s="15"/>
      <c r="G39" s="1"/>
      <c r="H39" s="1"/>
      <c r="I39" s="16"/>
    </row>
    <row r="40" spans="1:9" ht="15.75" thickBot="1" x14ac:dyDescent="0.3">
      <c r="A40" s="64"/>
      <c r="B40" s="70"/>
      <c r="C40" s="29"/>
      <c r="D40" s="73"/>
      <c r="E40" s="3"/>
      <c r="F40" s="15"/>
      <c r="G40" s="1"/>
      <c r="H40" s="1"/>
      <c r="I40" s="16"/>
    </row>
    <row r="41" spans="1:9" ht="15.75" thickBot="1" x14ac:dyDescent="0.3">
      <c r="A41" s="61"/>
      <c r="B41" s="10"/>
      <c r="C41" s="11" t="s">
        <v>47</v>
      </c>
      <c r="D41" s="78">
        <f>SUM(D36:D40)</f>
        <v>0</v>
      </c>
      <c r="E41" s="3"/>
      <c r="F41" s="15"/>
      <c r="G41" s="1"/>
      <c r="H41" s="1"/>
      <c r="I41" s="16"/>
    </row>
    <row r="42" spans="1:9" x14ac:dyDescent="0.25">
      <c r="A42" s="44"/>
      <c r="B42" s="3"/>
      <c r="C42" s="3"/>
      <c r="D42" s="45"/>
      <c r="E42" s="3"/>
      <c r="F42" s="15"/>
      <c r="G42" s="1"/>
      <c r="H42" s="1"/>
      <c r="I42" s="16"/>
    </row>
    <row r="43" spans="1:9" x14ac:dyDescent="0.25">
      <c r="A43" s="55"/>
      <c r="B43" s="1"/>
      <c r="C43" s="1"/>
      <c r="D43" s="65"/>
      <c r="E43" s="3"/>
      <c r="F43" s="15"/>
      <c r="G43" s="1"/>
      <c r="H43" s="1"/>
      <c r="I43" s="16"/>
    </row>
    <row r="44" spans="1:9" ht="15.75" thickBot="1" x14ac:dyDescent="0.3">
      <c r="A44" s="66" t="s">
        <v>48</v>
      </c>
      <c r="B44" s="67"/>
      <c r="C44" s="67"/>
      <c r="D44" s="79">
        <f>D15+D25+D33+D41</f>
        <v>0</v>
      </c>
      <c r="E44" s="3"/>
      <c r="F44" s="20" t="s">
        <v>49</v>
      </c>
      <c r="G44" s="21"/>
      <c r="H44" s="21"/>
      <c r="I44" s="83">
        <f>I13+I20+I35</f>
        <v>0</v>
      </c>
    </row>
    <row r="46" spans="1:9" ht="15.75" thickBot="1" x14ac:dyDescent="0.3"/>
    <row r="47" spans="1:9" x14ac:dyDescent="0.25">
      <c r="A47" s="38" t="s">
        <v>50</v>
      </c>
      <c r="B47" s="39"/>
      <c r="C47" s="39"/>
      <c r="D47" s="40" t="s">
        <v>51</v>
      </c>
      <c r="E47" s="3"/>
      <c r="F47" s="38"/>
      <c r="G47" s="39"/>
      <c r="H47" s="39"/>
      <c r="I47" s="40" t="s">
        <v>52</v>
      </c>
    </row>
    <row r="48" spans="1:9" ht="15.75" thickBot="1" x14ac:dyDescent="0.3">
      <c r="A48" s="41">
        <f>B5</f>
        <v>100000</v>
      </c>
      <c r="B48" s="42"/>
      <c r="C48" s="42"/>
      <c r="D48" s="43">
        <f>A48*0.75</f>
        <v>75000</v>
      </c>
      <c r="E48" s="3"/>
      <c r="F48" s="41"/>
      <c r="G48" s="42"/>
      <c r="H48" s="42"/>
      <c r="I48" s="43">
        <f>A48*0.25</f>
        <v>25000</v>
      </c>
    </row>
  </sheetData>
  <sheetProtection algorithmName="SHA-512" hashValue="5mBNtQ35bCOCRz98qlLS9c/8UPXPaOJvc76woOxYOn0A4qvaBM4jUCu0yfzSOcwUuov4RO/jyyIPp3bCZcTLkQ==" saltValue="EIIwrTjEDU4VP1Rx4l9+wA==" spinCount="100000" sheet="1" insertRows="0"/>
  <mergeCells count="6">
    <mergeCell ref="D1:I1"/>
    <mergeCell ref="F7:I7"/>
    <mergeCell ref="A7:D7"/>
    <mergeCell ref="B3:D3"/>
    <mergeCell ref="B4:D4"/>
    <mergeCell ref="B5:D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C9E0E8976A54EB4352FEB4C8C1E35" ma:contentTypeVersion="9" ma:contentTypeDescription="Create a new document." ma:contentTypeScope="" ma:versionID="cb17db9e48bc4869f663de35a42aa1ff">
  <xsd:schema xmlns:xsd="http://www.w3.org/2001/XMLSchema" xmlns:xs="http://www.w3.org/2001/XMLSchema" xmlns:p="http://schemas.microsoft.com/office/2006/metadata/properties" xmlns:ns2="871d238b-5525-438f-bac3-542729e3f54e" targetNamespace="http://schemas.microsoft.com/office/2006/metadata/properties" ma:root="true" ma:fieldsID="0186ee9c089ebbd01d250a99b72e6c38" ns2:_="">
    <xsd:import namespace="871d238b-5525-438f-bac3-542729e3f5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d238b-5525-438f-bac3-542729e3f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892FE-E3C3-4F88-874B-55A33B5D6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1d238b-5525-438f-bac3-542729e3f5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C23EBB-D327-4115-BF03-5A140DA233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1B49A-231D-495B-B682-8565C76022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/>
  <dcterms:created xsi:type="dcterms:W3CDTF">2020-04-15T13:48:58Z</dcterms:created>
  <dcterms:modified xsi:type="dcterms:W3CDTF">2020-05-16T19:08:25Z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0x0101000F2C9E0E8976A54EB4352FEB4C8C1E35</vt:lpwstr>
  </property>
</Properties>
</file>